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rge/Desktop/   Spangenberg at al_CL-PN-leaves_revisin_June2020_STOTEN-D-20-09985/ Tables_Spangenberg et al_CL-PN_leaves/"/>
    </mc:Choice>
  </mc:AlternateContent>
  <xr:revisionPtr revIDLastSave="0" documentId="13_ncr:1_{08FB9884-28DF-8646-A90B-408C01066221}" xr6:coauthVersionLast="36" xr6:coauthVersionMax="36" xr10:uidLastSave="{00000000-0000-0000-0000-000000000000}"/>
  <bookViews>
    <workbookView xWindow="3200" yWindow="840" windowWidth="25600" windowHeight="16060" tabRatio="500" xr2:uid="{00000000-000D-0000-FFFF-FFFF00000000}"/>
  </bookViews>
  <sheets>
    <sheet name="Table_S3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30" i="1"/>
  <c r="H31" i="1" s="1"/>
  <c r="K30" i="1"/>
  <c r="K31" i="1" s="1"/>
  <c r="J30" i="1"/>
  <c r="J31" i="1" s="1"/>
  <c r="I30" i="1"/>
  <c r="I31" i="1" s="1"/>
  <c r="G30" i="1"/>
  <c r="G31" i="1" s="1"/>
  <c r="F30" i="1"/>
  <c r="F31" i="1" s="1"/>
  <c r="E30" i="1"/>
  <c r="E31" i="1" s="1"/>
  <c r="D30" i="1"/>
  <c r="D31" i="1"/>
  <c r="C30" i="1"/>
  <c r="C31" i="1" s="1"/>
  <c r="K27" i="1"/>
  <c r="K29" i="1" s="1"/>
  <c r="J27" i="1"/>
  <c r="J29" i="1" s="1"/>
  <c r="I27" i="1"/>
  <c r="I29" i="1"/>
  <c r="H27" i="1"/>
  <c r="H29" i="1"/>
  <c r="G27" i="1"/>
  <c r="G29" i="1" s="1"/>
  <c r="F27" i="1"/>
  <c r="F29" i="1" s="1"/>
  <c r="E27" i="1"/>
  <c r="E29" i="1"/>
  <c r="D27" i="1"/>
  <c r="D29" i="1"/>
  <c r="C27" i="1"/>
  <c r="C29" i="1" s="1"/>
  <c r="K28" i="1"/>
  <c r="J28" i="1"/>
  <c r="I28" i="1"/>
  <c r="H28" i="1"/>
  <c r="G28" i="1"/>
  <c r="F28" i="1"/>
  <c r="E28" i="1"/>
  <c r="D28" i="1"/>
  <c r="C28" i="1"/>
  <c r="K18" i="1"/>
  <c r="K19" i="1" s="1"/>
  <c r="J18" i="1"/>
  <c r="J19" i="1" s="1"/>
  <c r="I18" i="1"/>
  <c r="I19" i="1"/>
  <c r="H19" i="1"/>
  <c r="G18" i="1"/>
  <c r="G19" i="1" s="1"/>
  <c r="F18" i="1"/>
  <c r="F19" i="1"/>
  <c r="E18" i="1"/>
  <c r="E19" i="1" s="1"/>
  <c r="D18" i="1"/>
  <c r="D19" i="1"/>
  <c r="C18" i="1"/>
  <c r="C19" i="1" s="1"/>
  <c r="K15" i="1"/>
  <c r="K17" i="1" s="1"/>
  <c r="J15" i="1"/>
  <c r="J17" i="1"/>
  <c r="I15" i="1"/>
  <c r="I17" i="1" s="1"/>
  <c r="H15" i="1"/>
  <c r="H17" i="1" s="1"/>
  <c r="G15" i="1"/>
  <c r="G17" i="1"/>
  <c r="F15" i="1"/>
  <c r="F17" i="1"/>
  <c r="E15" i="1"/>
  <c r="E17" i="1" s="1"/>
  <c r="D15" i="1"/>
  <c r="D17" i="1" s="1"/>
  <c r="C15" i="1"/>
  <c r="C17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<sst xmlns="http://schemas.openxmlformats.org/spreadsheetml/2006/main" count="68" uniqueCount="56">
  <si>
    <t>pH</t>
  </si>
  <si>
    <t>TOC</t>
  </si>
  <si>
    <t>TN</t>
  </si>
  <si>
    <t>TN-STD</t>
  </si>
  <si>
    <t>LSoil-11</t>
  </si>
  <si>
    <t>CL-05-30-DI</t>
  </si>
  <si>
    <t>LSoil-3</t>
  </si>
  <si>
    <t>CL-30-60-DI</t>
  </si>
  <si>
    <t>LSoil-12</t>
  </si>
  <si>
    <t>CL-05-30-NI</t>
  </si>
  <si>
    <t>LSoil-2</t>
  </si>
  <si>
    <t>CL-30-60-NI</t>
  </si>
  <si>
    <t>LSoil-4</t>
  </si>
  <si>
    <t>CL-05-30-NIP</t>
  </si>
  <si>
    <t>LSoil-8</t>
  </si>
  <si>
    <t>CL-30-60-NIP</t>
  </si>
  <si>
    <t>Min</t>
  </si>
  <si>
    <t>Max</t>
  </si>
  <si>
    <t>Average</t>
  </si>
  <si>
    <t>SE</t>
  </si>
  <si>
    <t>LSoil-7</t>
  </si>
  <si>
    <t>PN-05-30-DI</t>
  </si>
  <si>
    <t>LSoil-10</t>
  </si>
  <si>
    <t>PN-30-60-DI</t>
  </si>
  <si>
    <t>LSoil-1</t>
  </si>
  <si>
    <t>PN-05-30-NI</t>
  </si>
  <si>
    <t>LSoil-5</t>
  </si>
  <si>
    <t>PN-30-60-NI</t>
  </si>
  <si>
    <t>LSoil-6</t>
  </si>
  <si>
    <t>PN-05-30-NIP</t>
  </si>
  <si>
    <t>LSoil-9</t>
  </si>
  <si>
    <t>PN-30-60-NIP</t>
  </si>
  <si>
    <t>(mUr or ‰, VPDB)</t>
  </si>
  <si>
    <t xml:space="preserve"> (wt. %)</t>
  </si>
  <si>
    <t xml:space="preserve">CaCO3 </t>
  </si>
  <si>
    <t>(mUr or ‰, Air-N2)</t>
  </si>
  <si>
    <r>
      <rPr>
        <i/>
        <sz val="12"/>
        <color theme="1"/>
        <rFont val="Calibri"/>
        <family val="2"/>
        <scheme val="minor"/>
      </rPr>
      <t>n</t>
    </r>
    <r>
      <rPr>
        <sz val="12"/>
        <color theme="1"/>
        <rFont val="Calibri"/>
        <family val="2"/>
        <scheme val="minor"/>
      </rPr>
      <t xml:space="preserve"> = 2</t>
    </r>
  </si>
  <si>
    <t xml:space="preserve"> (wt. %) n = 2</t>
  </si>
  <si>
    <r>
      <t>d15N-SD (</t>
    </r>
    <r>
      <rPr>
        <i/>
        <sz val="12"/>
        <color rgb="FF000000"/>
        <rFont val="Calibri"/>
        <family val="2"/>
        <scheme val="minor"/>
      </rPr>
      <t>n</t>
    </r>
    <r>
      <rPr>
        <sz val="12"/>
        <color rgb="FF000000"/>
        <rFont val="Calibri"/>
        <family val="2"/>
        <scheme val="minor"/>
      </rPr>
      <t>=3)</t>
    </r>
  </si>
  <si>
    <t>d15N-mean</t>
  </si>
  <si>
    <t>d13C-mean</t>
  </si>
  <si>
    <r>
      <t>d13C-SD (</t>
    </r>
    <r>
      <rPr>
        <i/>
        <sz val="12"/>
        <color rgb="FF000000"/>
        <rFont val="Calibri"/>
        <family val="2"/>
        <scheme val="minor"/>
      </rPr>
      <t>n</t>
    </r>
    <r>
      <rPr>
        <sz val="12"/>
        <color rgb="FF000000"/>
        <rFont val="Calibri"/>
        <family val="2"/>
        <scheme val="minor"/>
      </rPr>
      <t xml:space="preserve"> = 3)</t>
    </r>
  </si>
  <si>
    <t>SD</t>
  </si>
  <si>
    <r>
      <t>* DI = drip irrigation (9 L water m</t>
    </r>
    <r>
      <rPr>
        <vertAlign val="superscript"/>
        <sz val="12"/>
        <color theme="1"/>
        <rFont val="Calibri"/>
        <family val="2"/>
        <scheme val="minor"/>
      </rPr>
      <t>–2</t>
    </r>
    <r>
      <rPr>
        <sz val="12"/>
        <color theme="1"/>
        <rFont val="Calibri"/>
        <family val="2"/>
        <scheme val="minor"/>
      </rPr>
      <t xml:space="preserve"> per week between flowering and veraison), NI = no irrigation, NIP = no irrigation and plastic-covered soil. </t>
    </r>
  </si>
  <si>
    <r>
      <t>d15N-SD (</t>
    </r>
    <r>
      <rPr>
        <i/>
        <sz val="12"/>
        <color rgb="FF000000"/>
        <rFont val="Calibri"/>
        <family val="2"/>
        <scheme val="minor"/>
      </rPr>
      <t>n</t>
    </r>
    <r>
      <rPr>
        <sz val="12"/>
        <color rgb="FF000000"/>
        <rFont val="Calibri"/>
        <family val="2"/>
        <scheme val="minor"/>
      </rPr>
      <t xml:space="preserve"> = 6)</t>
    </r>
  </si>
  <si>
    <t xml:space="preserve">d13C-SD  (n = 6) </t>
  </si>
  <si>
    <t>Total organic carbon (TOC) and total nitrogen (TN) concentrations, and  carbon and nitrogen isotope compositions</t>
  </si>
  <si>
    <t>(d13C and d15N values) of the urea-fertilizer applied on Chasselas leaves during the 2014 season.</t>
  </si>
  <si>
    <r>
      <t>TN-SD (</t>
    </r>
    <r>
      <rPr>
        <i/>
        <sz val="12"/>
        <color rgb="FF000000"/>
        <rFont val="Calibri"/>
        <family val="2"/>
        <scheme val="minor"/>
      </rPr>
      <t>n</t>
    </r>
    <r>
      <rPr>
        <sz val="12"/>
        <color rgb="FF000000"/>
        <rFont val="Calibri"/>
        <family val="2"/>
        <scheme val="minor"/>
      </rPr>
      <t>=3)</t>
    </r>
  </si>
  <si>
    <t>Lab code</t>
  </si>
  <si>
    <t xml:space="preserve">Ph, carbonate content, total organic carbon (TOC) and total nitrogen (TN) contents, and carbon and nitrogen isotope ratios (d13C and d15N values) of soil samples from two depths </t>
  </si>
  <si>
    <t>Sample_ID*</t>
  </si>
  <si>
    <t>(5–30 cm, 30–60 cm) under Chasselas (CL) and Pinot noir (PN) vines grown in 2014 under different soil water treatment (Agroscope experimental station, Leytron, Switzerland).</t>
  </si>
  <si>
    <t xml:space="preserve">Supporting Information Table S2 </t>
  </si>
  <si>
    <t>Spangenberg, J.E, Schweizer, M., and Zufferey, V. (2020).</t>
  </si>
  <si>
    <t>Shifts in carbon and nitrogen stable isotope composition and epicuticular lipids in leaves reflect early water-stress in vineyards.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</si>
</sst>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/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Border="1"/>
    <xf numFmtId="2" fontId="0" fillId="0" borderId="0" xfId="0" applyNumberFormat="1" applyFont="1" applyBorder="1"/>
    <xf numFmtId="2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/>
    <xf numFmtId="2" fontId="4" fillId="0" borderId="1" xfId="0" applyNumberFormat="1" applyFont="1" applyBorder="1"/>
    <xf numFmtId="164" fontId="4" fillId="0" borderId="1" xfId="0" applyNumberFormat="1" applyFont="1" applyBorder="1"/>
    <xf numFmtId="0" fontId="2" fillId="0" borderId="1" xfId="0" applyFont="1" applyBorder="1" applyAlignment="1">
      <alignment horizontal="left"/>
    </xf>
    <xf numFmtId="2" fontId="4" fillId="0" borderId="1" xfId="0" applyNumberFormat="1" applyFont="1" applyFill="1" applyBorder="1"/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2" fontId="4" fillId="0" borderId="2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4" fillId="0" borderId="3" xfId="0" applyFont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5"/>
  <sheetViews>
    <sheetView tabSelected="1" workbookViewId="0">
      <selection activeCell="A3" sqref="A3"/>
    </sheetView>
  </sheetViews>
  <sheetFormatPr baseColWidth="10" defaultRowHeight="16" x14ac:dyDescent="0.2"/>
  <cols>
    <col min="1" max="1" width="10.83203125" style="2"/>
    <col min="2" max="2" width="12.6640625" style="2" customWidth="1"/>
    <col min="3" max="3" width="10.83203125" style="27"/>
    <col min="4" max="4" width="13.5" style="2" customWidth="1"/>
    <col min="5" max="5" width="10.83203125" style="2"/>
    <col min="6" max="6" width="14.1640625" style="2" customWidth="1"/>
    <col min="7" max="7" width="10.83203125" style="2"/>
    <col min="8" max="8" width="17.33203125" style="2" customWidth="1"/>
    <col min="9" max="9" width="14.5" style="2" customWidth="1"/>
    <col min="10" max="10" width="15.33203125" style="2" customWidth="1"/>
    <col min="11" max="11" width="14" style="2" customWidth="1"/>
    <col min="12" max="16384" width="10.83203125" style="2"/>
  </cols>
  <sheetData>
    <row r="1" spans="1:12" x14ac:dyDescent="0.2">
      <c r="A1" t="s">
        <v>54</v>
      </c>
    </row>
    <row r="2" spans="1:12" x14ac:dyDescent="0.2">
      <c r="A2" s="2" t="s">
        <v>55</v>
      </c>
    </row>
    <row r="4" spans="1:12" x14ac:dyDescent="0.2">
      <c r="A4" s="1" t="s">
        <v>53</v>
      </c>
    </row>
    <row r="5" spans="1:12" x14ac:dyDescent="0.2">
      <c r="A5" s="14" t="s">
        <v>50</v>
      </c>
    </row>
    <row r="6" spans="1:12" x14ac:dyDescent="0.2">
      <c r="A6" s="14" t="s">
        <v>52</v>
      </c>
      <c r="E6" s="3"/>
      <c r="L6" s="15"/>
    </row>
    <row r="7" spans="1:12" ht="17" x14ac:dyDescent="0.2">
      <c r="A7" s="32" t="s">
        <v>49</v>
      </c>
      <c r="B7" s="33" t="s">
        <v>51</v>
      </c>
      <c r="C7" s="34" t="s">
        <v>0</v>
      </c>
      <c r="D7" s="35" t="s">
        <v>34</v>
      </c>
      <c r="E7" s="35" t="s">
        <v>1</v>
      </c>
      <c r="F7" s="36" t="s">
        <v>2</v>
      </c>
      <c r="G7" s="36" t="s">
        <v>48</v>
      </c>
      <c r="H7" s="36" t="s">
        <v>39</v>
      </c>
      <c r="I7" s="36" t="s">
        <v>38</v>
      </c>
      <c r="J7" s="36" t="s">
        <v>40</v>
      </c>
      <c r="K7" s="36" t="s">
        <v>41</v>
      </c>
      <c r="L7" s="15"/>
    </row>
    <row r="8" spans="1:12" x14ac:dyDescent="0.2">
      <c r="A8" s="37"/>
      <c r="B8" s="38"/>
      <c r="C8" s="39" t="s">
        <v>36</v>
      </c>
      <c r="D8" s="40" t="s">
        <v>37</v>
      </c>
      <c r="E8" s="41" t="s">
        <v>33</v>
      </c>
      <c r="F8" s="42" t="s">
        <v>33</v>
      </c>
      <c r="G8" s="42"/>
      <c r="H8" s="42" t="s">
        <v>35</v>
      </c>
      <c r="I8" s="42"/>
      <c r="J8" s="42" t="s">
        <v>32</v>
      </c>
      <c r="K8" s="42"/>
      <c r="L8" s="15"/>
    </row>
    <row r="9" spans="1:12" x14ac:dyDescent="0.2">
      <c r="A9" s="4" t="s">
        <v>4</v>
      </c>
      <c r="B9" s="5" t="s">
        <v>5</v>
      </c>
      <c r="C9" s="6">
        <v>7.88</v>
      </c>
      <c r="D9" s="9">
        <v>48.27635867772949</v>
      </c>
      <c r="E9" s="8">
        <v>1.8441802610769886</v>
      </c>
      <c r="F9" s="17">
        <v>0.14000000000000001</v>
      </c>
      <c r="G9" s="18">
        <v>0.02</v>
      </c>
      <c r="H9" s="17">
        <v>4.5</v>
      </c>
      <c r="I9" s="17">
        <v>0.17</v>
      </c>
      <c r="J9" s="9">
        <v>-29.161868251515099</v>
      </c>
      <c r="K9" s="7">
        <v>0.14544120279167691</v>
      </c>
      <c r="L9" s="15"/>
    </row>
    <row r="10" spans="1:12" x14ac:dyDescent="0.2">
      <c r="A10" s="4" t="s">
        <v>6</v>
      </c>
      <c r="B10" s="5" t="s">
        <v>7</v>
      </c>
      <c r="C10" s="6">
        <v>8.1999999999999993</v>
      </c>
      <c r="D10" s="9">
        <v>42.037967558567956</v>
      </c>
      <c r="E10" s="8">
        <v>1.5648440640447898</v>
      </c>
      <c r="F10" s="17">
        <v>0.14000000000000001</v>
      </c>
      <c r="G10" s="18">
        <v>6.0000000000000001E-3</v>
      </c>
      <c r="H10" s="17">
        <v>4.01</v>
      </c>
      <c r="I10" s="17">
        <v>0.26</v>
      </c>
      <c r="J10" s="9">
        <v>-28.398698824999997</v>
      </c>
      <c r="K10" s="7">
        <v>0.22595459239508994</v>
      </c>
      <c r="L10" s="15"/>
    </row>
    <row r="11" spans="1:12" x14ac:dyDescent="0.2">
      <c r="A11" s="4" t="s">
        <v>8</v>
      </c>
      <c r="B11" s="5" t="s">
        <v>9</v>
      </c>
      <c r="C11" s="6">
        <v>8.26</v>
      </c>
      <c r="D11" s="9">
        <v>55.98657882582944</v>
      </c>
      <c r="E11" s="8">
        <v>0.96776227950231097</v>
      </c>
      <c r="F11" s="17">
        <v>0.09</v>
      </c>
      <c r="G11" s="18">
        <v>8.0000000000000002E-3</v>
      </c>
      <c r="H11" s="17">
        <v>4.92</v>
      </c>
      <c r="I11" s="17">
        <v>0.27</v>
      </c>
      <c r="J11" s="9">
        <v>-28.322758518939391</v>
      </c>
      <c r="K11" s="7">
        <v>0.14671848481870814</v>
      </c>
      <c r="L11" s="15"/>
    </row>
    <row r="12" spans="1:12" x14ac:dyDescent="0.2">
      <c r="A12" s="4" t="s">
        <v>10</v>
      </c>
      <c r="B12" s="5" t="s">
        <v>11</v>
      </c>
      <c r="C12" s="6">
        <v>8.24</v>
      </c>
      <c r="D12" s="9">
        <v>47.59845057243583</v>
      </c>
      <c r="E12" s="8">
        <v>1.0972260880527924</v>
      </c>
      <c r="F12" s="17">
        <v>0.1</v>
      </c>
      <c r="G12" s="18">
        <v>1.2999999999999999E-2</v>
      </c>
      <c r="H12" s="17">
        <v>4.6900000000000004</v>
      </c>
      <c r="I12" s="17">
        <v>0.45</v>
      </c>
      <c r="J12" s="9">
        <v>-27.906682765974022</v>
      </c>
      <c r="K12" s="7">
        <v>0.21398391237646999</v>
      </c>
      <c r="L12" s="15"/>
    </row>
    <row r="13" spans="1:12" x14ac:dyDescent="0.2">
      <c r="A13" s="4" t="s">
        <v>12</v>
      </c>
      <c r="B13" s="5" t="s">
        <v>13</v>
      </c>
      <c r="C13" s="6">
        <v>8.08</v>
      </c>
      <c r="D13" s="9">
        <v>53.006113945943582</v>
      </c>
      <c r="E13" s="8">
        <v>0.88771688670978632</v>
      </c>
      <c r="F13" s="17">
        <v>0.09</v>
      </c>
      <c r="G13" s="18">
        <v>1E-3</v>
      </c>
      <c r="H13" s="17">
        <v>4.33</v>
      </c>
      <c r="I13" s="17">
        <v>0.26</v>
      </c>
      <c r="J13" s="9">
        <v>-27.71794835606061</v>
      </c>
      <c r="K13" s="7">
        <v>0.11727149742505676</v>
      </c>
      <c r="L13" s="15"/>
    </row>
    <row r="14" spans="1:12" x14ac:dyDescent="0.2">
      <c r="A14" s="4" t="s">
        <v>14</v>
      </c>
      <c r="B14" s="5" t="s">
        <v>15</v>
      </c>
      <c r="C14" s="6">
        <v>8.14</v>
      </c>
      <c r="D14" s="9">
        <v>51.89006752270231</v>
      </c>
      <c r="E14" s="8">
        <v>0.96564346687471847</v>
      </c>
      <c r="F14" s="17">
        <v>0.09</v>
      </c>
      <c r="G14" s="18">
        <v>1.4999999999999999E-2</v>
      </c>
      <c r="H14" s="17">
        <v>4.9800000000000004</v>
      </c>
      <c r="I14" s="17">
        <v>0.47</v>
      </c>
      <c r="J14" s="9">
        <v>-27.557674229090896</v>
      </c>
      <c r="K14" s="7">
        <v>0.41739731037358352</v>
      </c>
      <c r="L14" s="15"/>
    </row>
    <row r="15" spans="1:12" x14ac:dyDescent="0.2">
      <c r="A15" s="19" t="s">
        <v>16</v>
      </c>
      <c r="B15" s="5"/>
      <c r="C15" s="6">
        <f t="shared" ref="C15:K15" si="0">MIN(C9:C14)</f>
        <v>7.88</v>
      </c>
      <c r="D15" s="9">
        <f t="shared" si="0"/>
        <v>42.037967558567956</v>
      </c>
      <c r="E15" s="8">
        <f t="shared" si="0"/>
        <v>0.88771688670978632</v>
      </c>
      <c r="F15" s="7">
        <f t="shared" si="0"/>
        <v>0.09</v>
      </c>
      <c r="G15" s="7">
        <f t="shared" si="0"/>
        <v>1E-3</v>
      </c>
      <c r="H15" s="7">
        <f t="shared" si="0"/>
        <v>4.01</v>
      </c>
      <c r="I15" s="7">
        <f t="shared" si="0"/>
        <v>0.17</v>
      </c>
      <c r="J15" s="9">
        <f t="shared" si="0"/>
        <v>-29.161868251515099</v>
      </c>
      <c r="K15" s="7">
        <f t="shared" si="0"/>
        <v>0.11727149742505676</v>
      </c>
      <c r="L15" s="15"/>
    </row>
    <row r="16" spans="1:12" x14ac:dyDescent="0.2">
      <c r="A16" s="19" t="s">
        <v>17</v>
      </c>
      <c r="B16" s="5"/>
      <c r="C16" s="6">
        <f t="shared" ref="C16:K16" si="1">MAX(C9:C14)</f>
        <v>8.26</v>
      </c>
      <c r="D16" s="9">
        <f t="shared" si="1"/>
        <v>55.98657882582944</v>
      </c>
      <c r="E16" s="8">
        <f t="shared" si="1"/>
        <v>1.8441802610769886</v>
      </c>
      <c r="F16" s="7">
        <f t="shared" si="1"/>
        <v>0.14000000000000001</v>
      </c>
      <c r="G16" s="7">
        <f t="shared" si="1"/>
        <v>0.02</v>
      </c>
      <c r="H16" s="7">
        <f t="shared" si="1"/>
        <v>4.9800000000000004</v>
      </c>
      <c r="I16" s="7">
        <f t="shared" si="1"/>
        <v>0.47</v>
      </c>
      <c r="J16" s="9">
        <f t="shared" si="1"/>
        <v>-27.557674229090896</v>
      </c>
      <c r="K16" s="7">
        <f t="shared" si="1"/>
        <v>0.41739731037358352</v>
      </c>
      <c r="L16" s="15"/>
    </row>
    <row r="17" spans="1:12" x14ac:dyDescent="0.2">
      <c r="A17" s="19" t="s">
        <v>18</v>
      </c>
      <c r="B17" s="5"/>
      <c r="C17" s="6">
        <f t="shared" ref="C17:K17" si="2">AVERAGE(C9:C15)</f>
        <v>8.0971428571428579</v>
      </c>
      <c r="D17" s="9">
        <f t="shared" si="2"/>
        <v>48.690500665968088</v>
      </c>
      <c r="E17" s="8">
        <f t="shared" si="2"/>
        <v>1.1735842761387389</v>
      </c>
      <c r="F17" s="7">
        <f t="shared" si="2"/>
        <v>0.10571428571428569</v>
      </c>
      <c r="G17" s="7">
        <f t="shared" si="2"/>
        <v>9.1428571428571435E-3</v>
      </c>
      <c r="H17" s="7">
        <f t="shared" si="2"/>
        <v>4.491428571428572</v>
      </c>
      <c r="I17" s="7">
        <f t="shared" si="2"/>
        <v>0.29285714285714287</v>
      </c>
      <c r="J17" s="9">
        <f t="shared" si="2"/>
        <v>-28.318214171156448</v>
      </c>
      <c r="K17" s="7">
        <f t="shared" si="2"/>
        <v>0.19771978537223456</v>
      </c>
      <c r="L17" s="15"/>
    </row>
    <row r="18" spans="1:12" x14ac:dyDescent="0.2">
      <c r="A18" s="19" t="s">
        <v>42</v>
      </c>
      <c r="B18" s="5"/>
      <c r="C18" s="6">
        <f t="shared" ref="C18:K18" si="3">STDEV(C9:C14)</f>
        <v>0.14066508687896462</v>
      </c>
      <c r="D18" s="9">
        <f t="shared" si="3"/>
        <v>4.9058893896058704</v>
      </c>
      <c r="E18" s="8">
        <f t="shared" si="3"/>
        <v>0.39046535849963493</v>
      </c>
      <c r="F18" s="7">
        <f t="shared" si="3"/>
        <v>2.4832774042919042E-2</v>
      </c>
      <c r="G18" s="7">
        <f t="shared" si="3"/>
        <v>6.8337398253079532E-3</v>
      </c>
      <c r="H18" s="7">
        <f>STDEV(H9:H14)</f>
        <v>0.36907542137978627</v>
      </c>
      <c r="I18" s="7">
        <f t="shared" si="3"/>
        <v>0.11944315244779272</v>
      </c>
      <c r="J18" s="9">
        <f t="shared" si="3"/>
        <v>0.5844182440211374</v>
      </c>
      <c r="K18" s="7">
        <f t="shared" si="3"/>
        <v>0.10958776987269717</v>
      </c>
      <c r="L18" s="15"/>
    </row>
    <row r="19" spans="1:12" x14ac:dyDescent="0.2">
      <c r="A19" s="19" t="s">
        <v>19</v>
      </c>
      <c r="B19" s="5"/>
      <c r="C19" s="6">
        <f t="shared" ref="C19:K19" si="4">C18/SQRT(6)</f>
        <v>5.7426281246288076E-2</v>
      </c>
      <c r="D19" s="9">
        <f t="shared" si="4"/>
        <v>2.002820956511401</v>
      </c>
      <c r="E19" s="8">
        <f t="shared" si="4"/>
        <v>0.15940681509283539</v>
      </c>
      <c r="F19" s="7">
        <f t="shared" si="4"/>
        <v>1.0137937550497092E-2</v>
      </c>
      <c r="G19" s="7">
        <f t="shared" si="4"/>
        <v>2.7898626011567899E-3</v>
      </c>
      <c r="H19" s="7">
        <f t="shared" si="4"/>
        <v>0.15067440983052763</v>
      </c>
      <c r="I19" s="7">
        <f t="shared" si="4"/>
        <v>4.8762462794425955E-2</v>
      </c>
      <c r="J19" s="9">
        <f t="shared" si="4"/>
        <v>0.23858774903752211</v>
      </c>
      <c r="K19" s="7">
        <f t="shared" si="4"/>
        <v>4.4739019706275855E-2</v>
      </c>
      <c r="L19" s="15"/>
    </row>
    <row r="20" spans="1:12" x14ac:dyDescent="0.2">
      <c r="A20" s="19"/>
      <c r="B20" s="5"/>
      <c r="C20" s="6"/>
      <c r="D20" s="9"/>
      <c r="E20" s="8"/>
      <c r="F20" s="7"/>
      <c r="G20" s="7"/>
      <c r="H20" s="7"/>
      <c r="I20" s="7"/>
      <c r="J20" s="9"/>
      <c r="K20" s="7"/>
      <c r="L20" s="15"/>
    </row>
    <row r="21" spans="1:12" x14ac:dyDescent="0.2">
      <c r="A21" s="4" t="s">
        <v>20</v>
      </c>
      <c r="B21" s="5" t="s">
        <v>21</v>
      </c>
      <c r="C21" s="6">
        <v>8</v>
      </c>
      <c r="D21" s="9">
        <v>48.225220151286692</v>
      </c>
      <c r="E21" s="8">
        <v>1.6651976523054057</v>
      </c>
      <c r="F21" s="17">
        <v>0.11</v>
      </c>
      <c r="G21" s="18">
        <v>3.3000000000000002E-2</v>
      </c>
      <c r="H21" s="17">
        <v>4.04</v>
      </c>
      <c r="I21" s="17">
        <v>0.16</v>
      </c>
      <c r="J21" s="9">
        <v>-28.795499999999997</v>
      </c>
      <c r="K21" s="7">
        <v>0.28837071048680923</v>
      </c>
      <c r="L21" s="15"/>
    </row>
    <row r="22" spans="1:12" x14ac:dyDescent="0.2">
      <c r="A22" s="4" t="s">
        <v>22</v>
      </c>
      <c r="B22" s="5" t="s">
        <v>23</v>
      </c>
      <c r="C22" s="6">
        <v>8.36</v>
      </c>
      <c r="D22" s="9">
        <v>51.312050172702698</v>
      </c>
      <c r="E22" s="8">
        <v>0.89512566995860354</v>
      </c>
      <c r="F22" s="17">
        <v>0.08</v>
      </c>
      <c r="G22" s="18">
        <v>2.5999999999999999E-2</v>
      </c>
      <c r="H22" s="17">
        <v>4.99</v>
      </c>
      <c r="I22" s="17">
        <v>0.06</v>
      </c>
      <c r="J22" s="9">
        <v>-28.483366927272726</v>
      </c>
      <c r="K22" s="7">
        <v>0.14225145964356456</v>
      </c>
      <c r="L22" s="15"/>
    </row>
    <row r="23" spans="1:12" x14ac:dyDescent="0.2">
      <c r="A23" s="4" t="s">
        <v>24</v>
      </c>
      <c r="B23" s="5" t="s">
        <v>25</v>
      </c>
      <c r="C23" s="6">
        <v>8.25</v>
      </c>
      <c r="D23" s="9">
        <v>47.534817324654298</v>
      </c>
      <c r="E23" s="8">
        <v>1.7318657854250867</v>
      </c>
      <c r="F23" s="17">
        <v>0.15</v>
      </c>
      <c r="G23" s="18">
        <v>8.9999999999999993E-3</v>
      </c>
      <c r="H23" s="17">
        <v>4.29</v>
      </c>
      <c r="I23" s="17">
        <v>0.24</v>
      </c>
      <c r="J23" s="9">
        <v>-28.871144743939393</v>
      </c>
      <c r="K23" s="7">
        <v>7.7933519293664627E-2</v>
      </c>
      <c r="L23" s="15"/>
    </row>
    <row r="24" spans="1:12" x14ac:dyDescent="0.2">
      <c r="A24" s="4" t="s">
        <v>26</v>
      </c>
      <c r="B24" s="5" t="s">
        <v>27</v>
      </c>
      <c r="C24" s="6">
        <v>8.36</v>
      </c>
      <c r="D24" s="9">
        <v>54.739580312472768</v>
      </c>
      <c r="E24" s="8">
        <v>0.76043500833009448</v>
      </c>
      <c r="F24" s="17">
        <v>0.08</v>
      </c>
      <c r="G24" s="18">
        <v>1E-3</v>
      </c>
      <c r="H24" s="17">
        <v>3.62</v>
      </c>
      <c r="I24" s="17">
        <v>0.28000000000000003</v>
      </c>
      <c r="J24" s="9">
        <v>-28.012295321212125</v>
      </c>
      <c r="K24" s="7">
        <v>2.0128563526330159E-2</v>
      </c>
      <c r="L24" s="15"/>
    </row>
    <row r="25" spans="1:12" x14ac:dyDescent="0.2">
      <c r="A25" s="4" t="s">
        <v>28</v>
      </c>
      <c r="B25" s="5" t="s">
        <v>29</v>
      </c>
      <c r="C25" s="6">
        <v>8.2200000000000006</v>
      </c>
      <c r="D25" s="9">
        <v>53.655192669580636</v>
      </c>
      <c r="E25" s="8">
        <v>0.90553686113191922</v>
      </c>
      <c r="F25" s="17">
        <v>0.1</v>
      </c>
      <c r="G25" s="18">
        <v>2E-3</v>
      </c>
      <c r="H25" s="17">
        <v>3.82</v>
      </c>
      <c r="I25" s="17">
        <v>0.15</v>
      </c>
      <c r="J25" s="9">
        <v>-27.802385874242418</v>
      </c>
      <c r="K25" s="7">
        <v>0.35598403954748709</v>
      </c>
      <c r="L25" s="15"/>
    </row>
    <row r="26" spans="1:12" x14ac:dyDescent="0.2">
      <c r="A26" s="4" t="s">
        <v>30</v>
      </c>
      <c r="B26" s="5" t="s">
        <v>31</v>
      </c>
      <c r="C26" s="6">
        <v>8.3800000000000008</v>
      </c>
      <c r="D26" s="9">
        <v>53.553308128441529</v>
      </c>
      <c r="E26" s="8">
        <v>0.61299144309487241</v>
      </c>
      <c r="F26" s="17">
        <v>0.06</v>
      </c>
      <c r="G26" s="18">
        <v>1.6E-2</v>
      </c>
      <c r="H26" s="20">
        <v>4.0599999999999996</v>
      </c>
      <c r="I26" s="17">
        <v>0</v>
      </c>
      <c r="J26" s="9">
        <v>-27.378083618181794</v>
      </c>
      <c r="K26" s="7">
        <v>2.7955621919356154E-2</v>
      </c>
      <c r="L26" s="15"/>
    </row>
    <row r="27" spans="1:12" x14ac:dyDescent="0.2">
      <c r="A27" s="19" t="s">
        <v>16</v>
      </c>
      <c r="B27" s="5"/>
      <c r="C27" s="6">
        <f t="shared" ref="C27:K27" si="5">MIN(C21:C26)</f>
        <v>8</v>
      </c>
      <c r="D27" s="9">
        <f t="shared" si="5"/>
        <v>47.534817324654298</v>
      </c>
      <c r="E27" s="8">
        <f t="shared" si="5"/>
        <v>0.61299144309487241</v>
      </c>
      <c r="F27" s="7">
        <f>MIN(F21:F26)</f>
        <v>0.06</v>
      </c>
      <c r="G27" s="7">
        <f t="shared" si="5"/>
        <v>1E-3</v>
      </c>
      <c r="H27" s="7">
        <f t="shared" si="5"/>
        <v>3.62</v>
      </c>
      <c r="I27" s="7">
        <f t="shared" si="5"/>
        <v>0</v>
      </c>
      <c r="J27" s="9">
        <f t="shared" si="5"/>
        <v>-28.871144743939393</v>
      </c>
      <c r="K27" s="7">
        <f t="shared" si="5"/>
        <v>2.0128563526330159E-2</v>
      </c>
      <c r="L27" s="15"/>
    </row>
    <row r="28" spans="1:12" x14ac:dyDescent="0.2">
      <c r="A28" s="19" t="s">
        <v>17</v>
      </c>
      <c r="B28" s="5"/>
      <c r="C28" s="6">
        <f t="shared" ref="C28:K28" si="6">MAX(C21:C26)</f>
        <v>8.3800000000000008</v>
      </c>
      <c r="D28" s="9">
        <f t="shared" si="6"/>
        <v>54.739580312472768</v>
      </c>
      <c r="E28" s="8">
        <f t="shared" si="6"/>
        <v>1.7318657854250867</v>
      </c>
      <c r="F28" s="7">
        <f t="shared" si="6"/>
        <v>0.15</v>
      </c>
      <c r="G28" s="7">
        <f t="shared" si="6"/>
        <v>3.3000000000000002E-2</v>
      </c>
      <c r="H28" s="7">
        <f t="shared" si="6"/>
        <v>4.99</v>
      </c>
      <c r="I28" s="7">
        <f t="shared" si="6"/>
        <v>0.28000000000000003</v>
      </c>
      <c r="J28" s="9">
        <f t="shared" si="6"/>
        <v>-27.378083618181794</v>
      </c>
      <c r="K28" s="7">
        <f t="shared" si="6"/>
        <v>0.35598403954748709</v>
      </c>
      <c r="L28" s="15"/>
    </row>
    <row r="29" spans="1:12" x14ac:dyDescent="0.2">
      <c r="A29" s="19" t="s">
        <v>18</v>
      </c>
      <c r="B29" s="5"/>
      <c r="C29" s="6">
        <f t="shared" ref="C29:I29" si="7">AVERAGE(C21:C27)</f>
        <v>8.2242857142857151</v>
      </c>
      <c r="D29" s="9">
        <f t="shared" si="7"/>
        <v>50.936426583398983</v>
      </c>
      <c r="E29" s="8">
        <f t="shared" si="7"/>
        <v>1.0263062661915505</v>
      </c>
      <c r="F29" s="7">
        <f t="shared" si="7"/>
        <v>9.1428571428571442E-2</v>
      </c>
      <c r="G29" s="7">
        <f t="shared" si="7"/>
        <v>1.257142857142857E-2</v>
      </c>
      <c r="H29" s="7">
        <f t="shared" si="7"/>
        <v>4.0628571428571432</v>
      </c>
      <c r="I29" s="7">
        <f t="shared" si="7"/>
        <v>0.12714285714285714</v>
      </c>
      <c r="J29" s="9">
        <f>AVERAGE(J21:J27)</f>
        <v>-28.316274461255407</v>
      </c>
      <c r="K29" s="7">
        <f t="shared" ref="K29" si="8">AVERAGE(K21:K27)</f>
        <v>0.13325035399193458</v>
      </c>
      <c r="L29" s="15"/>
    </row>
    <row r="30" spans="1:12" x14ac:dyDescent="0.2">
      <c r="A30" s="19" t="s">
        <v>42</v>
      </c>
      <c r="B30" s="5"/>
      <c r="C30" s="6">
        <f t="shared" ref="C30:K30" si="9">STDEV(C21:C26)</f>
        <v>0.14400231479620962</v>
      </c>
      <c r="D30" s="9">
        <f t="shared" si="9"/>
        <v>3.0278019869802137</v>
      </c>
      <c r="E30" s="8">
        <f t="shared" si="9"/>
        <v>0.47975726807926466</v>
      </c>
      <c r="F30" s="7">
        <f t="shared" si="9"/>
        <v>3.1411250638372606E-2</v>
      </c>
      <c r="G30" s="7">
        <f t="shared" si="9"/>
        <v>1.3003845585056753E-2</v>
      </c>
      <c r="H30" s="7">
        <f>STDEV(H21:H26)</f>
        <v>0.47626323253707287</v>
      </c>
      <c r="I30" s="7">
        <f t="shared" si="9"/>
        <v>0.10553040636075778</v>
      </c>
      <c r="J30" s="9">
        <f t="shared" si="9"/>
        <v>0.59174849220939563</v>
      </c>
      <c r="K30" s="7">
        <f t="shared" si="9"/>
        <v>0.14040253223139088</v>
      </c>
      <c r="L30" s="15"/>
    </row>
    <row r="31" spans="1:12" x14ac:dyDescent="0.2">
      <c r="A31" s="19" t="s">
        <v>19</v>
      </c>
      <c r="B31" s="5"/>
      <c r="C31" s="6">
        <f t="shared" ref="C31:K31" si="10">C30/SQRT(6)</f>
        <v>5.8788698838391627E-2</v>
      </c>
      <c r="D31" s="9">
        <f t="shared" si="10"/>
        <v>1.2360949850477601</v>
      </c>
      <c r="E31" s="8">
        <f t="shared" si="10"/>
        <v>0.19586008453097306</v>
      </c>
      <c r="F31" s="7">
        <f t="shared" si="10"/>
        <v>1.2823589374447544E-2</v>
      </c>
      <c r="G31" s="7">
        <f t="shared" si="10"/>
        <v>5.3087977295554721E-3</v>
      </c>
      <c r="H31" s="7">
        <f>H30/SQRT(6)</f>
        <v>0.19443365049405328</v>
      </c>
      <c r="I31" s="7">
        <f t="shared" si="10"/>
        <v>4.3082607988736144E-2</v>
      </c>
      <c r="J31" s="9">
        <f t="shared" si="10"/>
        <v>0.24158031032905436</v>
      </c>
      <c r="K31" s="7">
        <f t="shared" si="10"/>
        <v>5.7319093760262757E-2</v>
      </c>
      <c r="L31" s="15"/>
    </row>
    <row r="32" spans="1:12" ht="19" x14ac:dyDescent="0.2">
      <c r="A32" s="14" t="s">
        <v>43</v>
      </c>
      <c r="B32" s="11"/>
      <c r="C32" s="28"/>
      <c r="D32" s="12"/>
      <c r="E32" s="13"/>
      <c r="F32" s="12"/>
      <c r="G32" s="12"/>
      <c r="H32" s="12"/>
      <c r="I32" s="12"/>
      <c r="J32" s="12"/>
      <c r="K32" s="12"/>
      <c r="L32" s="15"/>
    </row>
    <row r="33" spans="1:12" x14ac:dyDescent="0.2">
      <c r="A33" s="26"/>
      <c r="B33" s="11"/>
      <c r="C33" s="28"/>
      <c r="D33" s="12"/>
      <c r="E33" s="13"/>
      <c r="F33" s="12"/>
      <c r="G33" s="12"/>
      <c r="H33" s="12"/>
      <c r="I33" s="12"/>
      <c r="J33" s="12"/>
      <c r="K33" s="12"/>
      <c r="L33" s="15"/>
    </row>
    <row r="34" spans="1:12" x14ac:dyDescent="0.2">
      <c r="A34" s="26"/>
      <c r="B34" s="11"/>
      <c r="C34" s="28"/>
      <c r="D34" s="12"/>
      <c r="E34" s="13"/>
      <c r="F34" s="12"/>
      <c r="G34" s="12"/>
      <c r="H34" s="12"/>
      <c r="I34" s="12"/>
      <c r="J34" s="12"/>
      <c r="K34" s="12"/>
      <c r="L34" s="15"/>
    </row>
    <row r="35" spans="1:12" x14ac:dyDescent="0.2">
      <c r="A35" s="26"/>
      <c r="B35" s="11"/>
      <c r="C35" s="28"/>
      <c r="D35" s="12"/>
      <c r="E35" s="13"/>
      <c r="F35" s="12"/>
      <c r="G35" s="12"/>
      <c r="H35" s="12"/>
      <c r="I35" s="12"/>
      <c r="J35" s="12"/>
      <c r="K35" s="12"/>
      <c r="L35" s="15"/>
    </row>
    <row r="36" spans="1:12" x14ac:dyDescent="0.2">
      <c r="A36" s="10" t="s">
        <v>46</v>
      </c>
      <c r="B36" s="11"/>
      <c r="C36" s="28"/>
      <c r="D36" s="11"/>
      <c r="E36" s="13"/>
      <c r="F36" s="11"/>
      <c r="L36" s="15"/>
    </row>
    <row r="37" spans="1:12" x14ac:dyDescent="0.2">
      <c r="A37" s="10" t="s">
        <v>47</v>
      </c>
      <c r="B37" s="11"/>
      <c r="C37" s="28"/>
      <c r="D37" s="11"/>
      <c r="E37" s="13"/>
      <c r="F37" s="11"/>
      <c r="L37" s="15"/>
    </row>
    <row r="38" spans="1:12" x14ac:dyDescent="0.2">
      <c r="A38" s="21" t="s">
        <v>2</v>
      </c>
      <c r="B38" s="16" t="s">
        <v>3</v>
      </c>
      <c r="C38" s="29" t="s">
        <v>39</v>
      </c>
      <c r="D38" s="16" t="s">
        <v>44</v>
      </c>
      <c r="E38" s="22" t="s">
        <v>40</v>
      </c>
      <c r="F38" s="16" t="s">
        <v>45</v>
      </c>
      <c r="L38" s="15"/>
    </row>
    <row r="39" spans="1:12" x14ac:dyDescent="0.2">
      <c r="A39" s="16" t="s">
        <v>33</v>
      </c>
      <c r="B39" s="16"/>
      <c r="C39" s="16" t="s">
        <v>35</v>
      </c>
      <c r="D39" s="16"/>
      <c r="E39" s="16" t="s">
        <v>32</v>
      </c>
      <c r="F39" s="16"/>
      <c r="L39" s="15"/>
    </row>
    <row r="40" spans="1:12" x14ac:dyDescent="0.2">
      <c r="A40" s="23">
        <v>34.47</v>
      </c>
      <c r="B40" s="18">
        <v>0.52700000000000002</v>
      </c>
      <c r="C40" s="30">
        <v>-2.35</v>
      </c>
      <c r="D40" s="17">
        <v>0.09</v>
      </c>
      <c r="E40" s="8">
        <v>-40.09712921818182</v>
      </c>
      <c r="F40" s="7">
        <v>3.4714357475923482E-2</v>
      </c>
      <c r="L40" s="15"/>
    </row>
    <row r="41" spans="1:12" x14ac:dyDescent="0.2">
      <c r="A41" s="24"/>
      <c r="B41" s="15"/>
      <c r="C41" s="31"/>
      <c r="D41" s="15"/>
      <c r="E41" s="25"/>
      <c r="F41" s="15"/>
      <c r="G41" s="15"/>
      <c r="H41" s="15"/>
      <c r="I41" s="15"/>
      <c r="J41" s="15"/>
      <c r="K41" s="15"/>
      <c r="L41" s="15"/>
    </row>
    <row r="42" spans="1:12" x14ac:dyDescent="0.2">
      <c r="A42" s="24"/>
      <c r="B42" s="15"/>
      <c r="C42" s="31"/>
      <c r="D42" s="15"/>
      <c r="E42" s="25"/>
      <c r="F42" s="15"/>
      <c r="G42" s="15"/>
      <c r="H42" s="15"/>
      <c r="I42" s="15"/>
      <c r="J42" s="15"/>
      <c r="K42" s="15"/>
      <c r="L42" s="15"/>
    </row>
    <row r="43" spans="1:12" x14ac:dyDescent="0.2">
      <c r="A43" s="24"/>
      <c r="B43" s="15"/>
      <c r="C43" s="31"/>
      <c r="D43" s="15"/>
      <c r="E43" s="25"/>
      <c r="F43" s="15"/>
      <c r="G43" s="15"/>
      <c r="H43" s="15"/>
      <c r="I43" s="15"/>
      <c r="J43" s="15"/>
      <c r="K43" s="15"/>
      <c r="L43" s="15"/>
    </row>
    <row r="44" spans="1:12" x14ac:dyDescent="0.2">
      <c r="A44" s="24"/>
      <c r="B44" s="15"/>
      <c r="C44" s="31"/>
      <c r="D44" s="15"/>
      <c r="E44" s="25"/>
      <c r="F44" s="15"/>
      <c r="G44" s="15"/>
      <c r="H44" s="15"/>
      <c r="I44" s="15"/>
      <c r="J44" s="15"/>
      <c r="K44" s="15"/>
      <c r="L44" s="15"/>
    </row>
    <row r="45" spans="1:12" x14ac:dyDescent="0.2">
      <c r="A45" s="24"/>
      <c r="B45" s="15"/>
      <c r="C45" s="31"/>
      <c r="D45" s="15"/>
      <c r="E45" s="25"/>
      <c r="F45" s="15"/>
      <c r="G45" s="15"/>
      <c r="H45" s="15"/>
      <c r="I45" s="15"/>
      <c r="J45" s="15"/>
      <c r="K45" s="15"/>
      <c r="L45" s="1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Table_S3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Spangenberg</dc:creator>
  <cp:lastModifiedBy>Jorge Spangenberg</cp:lastModifiedBy>
  <dcterms:created xsi:type="dcterms:W3CDTF">2020-03-07T10:16:05Z</dcterms:created>
  <dcterms:modified xsi:type="dcterms:W3CDTF">2020-06-12T07:29:57Z</dcterms:modified>
</cp:coreProperties>
</file>